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AE17" i="1" l="1"/>
  <c r="AD17" i="1"/>
  <c r="AC17" i="1"/>
  <c r="AB17" i="1"/>
  <c r="AA17" i="1"/>
  <c r="Z17" i="1"/>
  <c r="Y17" i="1"/>
  <c r="I23" i="1" s="1"/>
  <c r="N23" i="1" s="1"/>
  <c r="X17" i="1"/>
  <c r="H23" i="1" s="1"/>
  <c r="W17" i="1"/>
  <c r="G23" i="1" s="1"/>
  <c r="V17" i="1"/>
  <c r="F23" i="1" s="1"/>
  <c r="U17" i="1"/>
  <c r="E23" i="1" s="1"/>
  <c r="T17" i="1"/>
  <c r="S17" i="1"/>
  <c r="R17" i="1"/>
  <c r="Q17" i="1"/>
  <c r="P17" i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K23" i="1" l="1"/>
  <c r="L23" i="1"/>
  <c r="M23" i="1"/>
  <c r="G24" i="1"/>
  <c r="O17" i="1"/>
  <c r="O21" i="1" s="1"/>
  <c r="O24" i="1" s="1"/>
  <c r="D18" i="1"/>
  <c r="F24" i="1"/>
  <c r="K21" i="1"/>
  <c r="E24" i="1"/>
  <c r="L21" i="1"/>
  <c r="H24" i="1"/>
  <c r="I21" i="1"/>
  <c r="L24" i="1" l="1"/>
  <c r="N17" i="1"/>
  <c r="N21" i="1" s="1"/>
  <c r="K24" i="1"/>
  <c r="M21" i="1"/>
  <c r="I24" i="1"/>
  <c r="N24" i="1" l="1"/>
  <c r="M24" i="1"/>
</calcChain>
</file>

<file path=xl/sharedStrings.xml><?xml version="1.0" encoding="utf-8"?>
<sst xmlns="http://schemas.openxmlformats.org/spreadsheetml/2006/main" count="100" uniqueCount="60">
  <si>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</si>
  <si>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</si>
  <si>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</si>
  <si>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</si>
  <si>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</si>
  <si>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</si>
  <si>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</si>
  <si>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</si>
  <si>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</si>
  <si>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</si>
  <si>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</si>
  <si>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</si>
  <si>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</si>
  <si>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</si>
  <si>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</si>
  <si>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</si>
  <si>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</si>
  <si>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</si>
  <si>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</si>
  <si>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</si>
  <si>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</si>
  <si>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</si>
  <si>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</si>
  <si>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</si>
  <si>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</si>
  <si>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</si>
  <si>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</si>
  <si>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</si>
  <si>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</si>
  <si>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</si>
  <si>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</si>
  <si>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</si>
  <si>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</si>
  <si>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</si>
  <si>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</si>
  <si>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</si>
  <si>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</si>
  <si>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</si>
  <si>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</si>
  <si>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</si>
  <si>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</si>
  <si>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</si>
  <si>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</si>
  <si>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12.05. 2019  Kirittäret - MyVe  2-0  (9-1, 5-1)</t>
  </si>
  <si>
    <t>3.  ottelu</t>
  </si>
  <si>
    <t>18.05. 2019  KeKi - MyVe  1-0  (3-0, 3-3)</t>
  </si>
  <si>
    <t>Oona Rantomaa</t>
  </si>
  <si>
    <t>31.10.1995   Loimaa</t>
  </si>
  <si>
    <t>Roihu</t>
  </si>
  <si>
    <t>16.06. 2019  MyVe - Pesä Ysit  1-0  (7-4, 7-7)</t>
  </si>
  <si>
    <t>11.  ottelu</t>
  </si>
  <si>
    <t xml:space="preserve">  23 v   7 kk 16 pv   </t>
  </si>
  <si>
    <t xml:space="preserve">  23 v   6 kk 18 pv   </t>
  </si>
  <si>
    <t xml:space="preserve">  23 v   6 kk 12 pv   </t>
  </si>
  <si>
    <t>10.</t>
  </si>
  <si>
    <t>12.</t>
  </si>
  <si>
    <t xml:space="preserve">Roihu </t>
  </si>
  <si>
    <t>LP = Loimaan Palloilijat Junioripesis  (2003),  kasvattajaseura</t>
  </si>
  <si>
    <t>LP</t>
  </si>
  <si>
    <t>Roihu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</si>
</sst>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2012</v>
      </c>
      <c r="C4" s="61"/>
      <c r="D4" s="62" t="s">
        <v>58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2013</v>
      </c>
      <c r="C5" s="61"/>
      <c r="D5" s="62" t="s">
        <v>48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2014</v>
      </c>
      <c r="C6" s="61"/>
      <c r="D6" s="62" t="s">
        <v>48</v>
      </c>
      <c r="E6" s="61"/>
      <c r="F6" s="63" t="s">
        <v>37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2015</v>
      </c>
      <c r="C7" s="61"/>
      <c r="D7" s="62" t="s">
        <v>48</v>
      </c>
      <c r="E7" s="61"/>
      <c r="F7" s="63" t="s">
        <v>37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2015</v>
      </c>
      <c r="C8" s="65"/>
      <c r="D8" s="66" t="s">
        <v>48</v>
      </c>
      <c r="E8" s="65"/>
      <c r="F8" s="67" t="s">
        <v>42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1">
        <v>2016</v>
      </c>
      <c r="C9" s="61"/>
      <c r="D9" s="62" t="s">
        <v>48</v>
      </c>
      <c r="E9" s="61"/>
      <c r="F9" s="63" t="s">
        <v>37</v>
      </c>
      <c r="G9" s="61"/>
      <c r="H9" s="61"/>
      <c r="I9" s="61"/>
      <c r="J9" s="61"/>
      <c r="K9" s="61"/>
      <c r="L9" s="61"/>
      <c r="M9" s="61"/>
      <c r="N9" s="64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65">
        <v>2016</v>
      </c>
      <c r="C10" s="65"/>
      <c r="D10" s="66" t="s">
        <v>48</v>
      </c>
      <c r="E10" s="65"/>
      <c r="F10" s="67" t="s">
        <v>42</v>
      </c>
      <c r="G10" s="68"/>
      <c r="H10" s="69"/>
      <c r="I10" s="65"/>
      <c r="J10" s="65"/>
      <c r="K10" s="65"/>
      <c r="L10" s="65"/>
      <c r="M10" s="65"/>
      <c r="N10" s="70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65">
        <v>2017</v>
      </c>
      <c r="C11" s="65"/>
      <c r="D11" s="66" t="s">
        <v>40</v>
      </c>
      <c r="E11" s="65"/>
      <c r="F11" s="67" t="s">
        <v>42</v>
      </c>
      <c r="G11" s="68"/>
      <c r="H11" s="69"/>
      <c r="I11" s="65"/>
      <c r="J11" s="65"/>
      <c r="K11" s="65"/>
      <c r="L11" s="65"/>
      <c r="M11" s="65"/>
      <c r="N11" s="70"/>
      <c r="O11" s="25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7"/>
      <c r="AH11" s="7"/>
      <c r="AI11" s="7"/>
      <c r="AJ11" s="7"/>
      <c r="AK11" s="7"/>
    </row>
    <row r="12" spans="1:37" ht="15" customHeight="1" x14ac:dyDescent="0.2">
      <c r="A12" s="1"/>
      <c r="B12" s="65">
        <v>2018</v>
      </c>
      <c r="C12" s="65"/>
      <c r="D12" s="66" t="s">
        <v>40</v>
      </c>
      <c r="E12" s="65"/>
      <c r="F12" s="67" t="s">
        <v>42</v>
      </c>
      <c r="G12" s="68"/>
      <c r="H12" s="69"/>
      <c r="I12" s="65"/>
      <c r="J12" s="65"/>
      <c r="K12" s="65"/>
      <c r="L12" s="65"/>
      <c r="M12" s="65"/>
      <c r="N12" s="70"/>
      <c r="O12" s="25"/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23"/>
      <c r="AG12" s="7"/>
      <c r="AH12" s="7"/>
      <c r="AI12" s="7"/>
      <c r="AJ12" s="7"/>
      <c r="AK12" s="7"/>
    </row>
    <row r="13" spans="1:37" ht="15" customHeight="1" x14ac:dyDescent="0.2">
      <c r="A13" s="1"/>
      <c r="B13" s="27">
        <v>2019</v>
      </c>
      <c r="C13" s="27" t="s">
        <v>54</v>
      </c>
      <c r="D13" s="28" t="s">
        <v>40</v>
      </c>
      <c r="E13" s="27">
        <v>23</v>
      </c>
      <c r="F13" s="27">
        <v>1</v>
      </c>
      <c r="G13" s="27">
        <v>17</v>
      </c>
      <c r="H13" s="27">
        <v>7</v>
      </c>
      <c r="I13" s="27">
        <v>60</v>
      </c>
      <c r="J13" s="27">
        <v>17</v>
      </c>
      <c r="K13" s="27">
        <v>13</v>
      </c>
      <c r="L13" s="27">
        <v>12</v>
      </c>
      <c r="M13" s="27">
        <v>18</v>
      </c>
      <c r="N13" s="29">
        <v>0.42253521126760563</v>
      </c>
      <c r="O13" s="30">
        <v>142</v>
      </c>
      <c r="P13" s="27"/>
      <c r="Q13" s="27"/>
      <c r="R13" s="27"/>
      <c r="S13" s="27"/>
      <c r="T13" s="27"/>
      <c r="U13" s="31">
        <v>3</v>
      </c>
      <c r="V13" s="31">
        <v>0</v>
      </c>
      <c r="W13" s="31">
        <v>6</v>
      </c>
      <c r="X13" s="31">
        <v>0</v>
      </c>
      <c r="Y13" s="31">
        <v>8</v>
      </c>
      <c r="Z13" s="27"/>
      <c r="AA13" s="27"/>
      <c r="AB13" s="27"/>
      <c r="AC13" s="27"/>
      <c r="AD13" s="27"/>
      <c r="AE13" s="27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27">
        <v>2020</v>
      </c>
      <c r="C14" s="27" t="s">
        <v>55</v>
      </c>
      <c r="D14" s="28" t="s">
        <v>40</v>
      </c>
      <c r="E14" s="27">
        <v>20</v>
      </c>
      <c r="F14" s="27">
        <v>0</v>
      </c>
      <c r="G14" s="27">
        <v>12</v>
      </c>
      <c r="H14" s="27">
        <v>1</v>
      </c>
      <c r="I14" s="27">
        <v>37</v>
      </c>
      <c r="J14" s="27">
        <v>2</v>
      </c>
      <c r="K14" s="27">
        <v>7</v>
      </c>
      <c r="L14" s="27">
        <v>16</v>
      </c>
      <c r="M14" s="27">
        <v>12</v>
      </c>
      <c r="N14" s="29">
        <v>0.38500000000000001</v>
      </c>
      <c r="O14" s="30">
        <v>96</v>
      </c>
      <c r="P14" s="27"/>
      <c r="Q14" s="27"/>
      <c r="R14" s="27"/>
      <c r="S14" s="27"/>
      <c r="T14" s="27"/>
      <c r="U14" s="31"/>
      <c r="V14" s="31"/>
      <c r="W14" s="31"/>
      <c r="X14" s="31"/>
      <c r="Y14" s="31"/>
      <c r="Z14" s="27"/>
      <c r="AA14" s="27"/>
      <c r="AB14" s="27"/>
      <c r="AC14" s="27"/>
      <c r="AD14" s="27"/>
      <c r="AE14" s="27"/>
      <c r="AF14" s="23"/>
      <c r="AG14" s="24"/>
      <c r="AH14" s="24"/>
      <c r="AI14" s="24"/>
      <c r="AJ14" s="24"/>
      <c r="AK14" s="7"/>
    </row>
    <row r="15" spans="1:37" ht="15" customHeight="1" x14ac:dyDescent="0.2">
      <c r="A15" s="1"/>
      <c r="B15" s="86">
        <v>2021</v>
      </c>
      <c r="C15" s="86" t="s">
        <v>54</v>
      </c>
      <c r="D15" s="87" t="s">
        <v>56</v>
      </c>
      <c r="E15" s="86">
        <v>24</v>
      </c>
      <c r="F15" s="86">
        <v>1</v>
      </c>
      <c r="G15" s="86">
        <v>17</v>
      </c>
      <c r="H15" s="86">
        <v>10</v>
      </c>
      <c r="I15" s="86">
        <v>97</v>
      </c>
      <c r="J15" s="86">
        <v>7</v>
      </c>
      <c r="K15" s="86">
        <v>26</v>
      </c>
      <c r="L15" s="86">
        <v>46</v>
      </c>
      <c r="M15" s="86">
        <v>18</v>
      </c>
      <c r="N15" s="88">
        <v>0.52149999999999996</v>
      </c>
      <c r="O15" s="89">
        <v>186</v>
      </c>
      <c r="P15" s="27"/>
      <c r="Q15" s="27"/>
      <c r="R15" s="27"/>
      <c r="S15" s="27"/>
      <c r="T15" s="27"/>
      <c r="U15" s="31"/>
      <c r="V15" s="31"/>
      <c r="W15" s="31"/>
      <c r="X15" s="31"/>
      <c r="Y15" s="31"/>
      <c r="Z15" s="27"/>
      <c r="AA15" s="27"/>
      <c r="AB15" s="27"/>
      <c r="AC15" s="27"/>
      <c r="AD15" s="27"/>
      <c r="AE15" s="27"/>
      <c r="AF15" s="23"/>
      <c r="AG15" s="24"/>
      <c r="AH15" s="24"/>
      <c r="AI15" s="24"/>
      <c r="AJ15" s="24"/>
      <c r="AK15" s="7"/>
    </row>
    <row r="16" spans="1:37" ht="15" customHeight="1" x14ac:dyDescent="0.2">
      <c r="A16" s="1"/>
      <c r="B16" s="86">
        <v>2022</v>
      </c>
      <c r="C16" s="86" t="s">
        <v>55</v>
      </c>
      <c r="D16" s="87" t="s">
        <v>48</v>
      </c>
      <c r="E16" s="86">
        <v>23</v>
      </c>
      <c r="F16" s="86">
        <v>0</v>
      </c>
      <c r="G16" s="86">
        <v>8</v>
      </c>
      <c r="H16" s="86">
        <v>5</v>
      </c>
      <c r="I16" s="86">
        <v>77</v>
      </c>
      <c r="J16" s="86">
        <v>12</v>
      </c>
      <c r="K16" s="86">
        <v>16</v>
      </c>
      <c r="L16" s="86">
        <v>41</v>
      </c>
      <c r="M16" s="86">
        <v>8</v>
      </c>
      <c r="N16" s="88">
        <v>0.51329999999999998</v>
      </c>
      <c r="O16" s="89">
        <v>150</v>
      </c>
      <c r="P16" s="27"/>
      <c r="Q16" s="27"/>
      <c r="R16" s="27"/>
      <c r="S16" s="27"/>
      <c r="T16" s="27"/>
      <c r="U16" s="31">
        <v>7</v>
      </c>
      <c r="V16" s="31">
        <v>0</v>
      </c>
      <c r="W16" s="31">
        <v>9</v>
      </c>
      <c r="X16" s="31">
        <v>4</v>
      </c>
      <c r="Y16" s="31">
        <v>33</v>
      </c>
      <c r="Z16" s="27"/>
      <c r="AA16" s="27"/>
      <c r="AB16" s="27"/>
      <c r="AC16" s="27"/>
      <c r="AD16" s="27"/>
      <c r="AE16" s="27"/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16" t="s">
        <v>9</v>
      </c>
      <c r="C17" s="17"/>
      <c r="D17" s="15"/>
      <c r="E17" s="18">
        <f t="shared" ref="E17:M17" si="0">SUM(E8:E16)</f>
        <v>90</v>
      </c>
      <c r="F17" s="18">
        <f t="shared" si="0"/>
        <v>2</v>
      </c>
      <c r="G17" s="18">
        <f t="shared" si="0"/>
        <v>54</v>
      </c>
      <c r="H17" s="18">
        <f t="shared" si="0"/>
        <v>23</v>
      </c>
      <c r="I17" s="18">
        <f t="shared" si="0"/>
        <v>271</v>
      </c>
      <c r="J17" s="18">
        <f t="shared" si="0"/>
        <v>38</v>
      </c>
      <c r="K17" s="18">
        <f t="shared" si="0"/>
        <v>62</v>
      </c>
      <c r="L17" s="18">
        <f t="shared" si="0"/>
        <v>115</v>
      </c>
      <c r="M17" s="18">
        <f t="shared" si="0"/>
        <v>56</v>
      </c>
      <c r="N17" s="32">
        <f>PRODUCT(I17/O17)</f>
        <v>0.47212543554006969</v>
      </c>
      <c r="O17" s="33">
        <f t="shared" ref="O17:AE17" si="1">SUM(O8:O16)</f>
        <v>574</v>
      </c>
      <c r="P17" s="18">
        <f t="shared" si="1"/>
        <v>0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8">
        <f t="shared" si="1"/>
        <v>0</v>
      </c>
      <c r="U17" s="18">
        <f t="shared" si="1"/>
        <v>10</v>
      </c>
      <c r="V17" s="18">
        <f t="shared" si="1"/>
        <v>0</v>
      </c>
      <c r="W17" s="18">
        <f t="shared" si="1"/>
        <v>15</v>
      </c>
      <c r="X17" s="18">
        <f t="shared" si="1"/>
        <v>4</v>
      </c>
      <c r="Y17" s="18">
        <f t="shared" si="1"/>
        <v>41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23"/>
      <c r="AG17" s="24"/>
      <c r="AH17" s="24"/>
      <c r="AI17" s="24"/>
      <c r="AJ17" s="24"/>
      <c r="AK17" s="7"/>
    </row>
    <row r="18" spans="1:37" ht="15" customHeight="1" x14ac:dyDescent="0.2">
      <c r="A18" s="1"/>
      <c r="B18" s="28" t="s">
        <v>2</v>
      </c>
      <c r="C18" s="34"/>
      <c r="D18" s="35">
        <f>SUM(F17:H17)+((I17-F17-G17)/3)+(E17/3)+(Z17*25)+(AA17*25)+(AB17*10)+(AC17*25)+(AD17*20)+(AE17*15)</f>
        <v>180.66666666666669</v>
      </c>
      <c r="E18" s="1"/>
      <c r="F18" s="1"/>
      <c r="G18" s="1"/>
      <c r="H18" s="1"/>
      <c r="I18" s="1"/>
      <c r="J18" s="1"/>
      <c r="K18" s="1"/>
      <c r="L18" s="1"/>
      <c r="M18" s="1"/>
      <c r="N18" s="3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7"/>
      <c r="AE18" s="1"/>
      <c r="AF18" s="23"/>
      <c r="AG18" s="24"/>
      <c r="AH18" s="24"/>
      <c r="AI18" s="24"/>
      <c r="AJ18" s="24"/>
      <c r="AK18" s="7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38"/>
      <c r="P19" s="1"/>
      <c r="Q19" s="3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24"/>
      <c r="AH19" s="24"/>
      <c r="AI19" s="24"/>
      <c r="AJ19" s="24"/>
      <c r="AK19" s="7"/>
    </row>
    <row r="20" spans="1:37" s="9" customFormat="1" ht="15" customHeight="1" x14ac:dyDescent="0.25">
      <c r="A20" s="1"/>
      <c r="B20" s="22" t="s">
        <v>16</v>
      </c>
      <c r="C20" s="40"/>
      <c r="D20" s="40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27</v>
      </c>
      <c r="L20" s="18" t="s">
        <v>28</v>
      </c>
      <c r="M20" s="18" t="s">
        <v>29</v>
      </c>
      <c r="N20" s="18" t="s">
        <v>23</v>
      </c>
      <c r="O20" s="25"/>
      <c r="P20" s="41" t="s">
        <v>34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12"/>
      <c r="AC20" s="12"/>
      <c r="AD20" s="12"/>
      <c r="AE20" s="43"/>
      <c r="AF20" s="23"/>
      <c r="AG20" s="8"/>
      <c r="AH20" s="24"/>
      <c r="AI20" s="24"/>
      <c r="AJ20" s="24"/>
      <c r="AK20" s="7"/>
    </row>
    <row r="21" spans="1:37" ht="15" customHeight="1" x14ac:dyDescent="0.2">
      <c r="A21" s="1"/>
      <c r="B21" s="41" t="s">
        <v>17</v>
      </c>
      <c r="C21" s="12"/>
      <c r="D21" s="43"/>
      <c r="E21" s="27">
        <f>PRODUCT(E17)</f>
        <v>90</v>
      </c>
      <c r="F21" s="27">
        <f>PRODUCT(F17)</f>
        <v>2</v>
      </c>
      <c r="G21" s="27">
        <f>PRODUCT(G17)</f>
        <v>54</v>
      </c>
      <c r="H21" s="27">
        <f>PRODUCT(H17)</f>
        <v>23</v>
      </c>
      <c r="I21" s="27">
        <f>PRODUCT(I17)</f>
        <v>271</v>
      </c>
      <c r="J21" s="1"/>
      <c r="K21" s="44">
        <f>PRODUCT((F21+G21)/E21)</f>
        <v>0.62222222222222223</v>
      </c>
      <c r="L21" s="44">
        <f>PRODUCT(H21/E21)</f>
        <v>0.25555555555555554</v>
      </c>
      <c r="M21" s="44">
        <f>PRODUCT(I21/E21)</f>
        <v>3.0111111111111111</v>
      </c>
      <c r="N21" s="29">
        <f>PRODUCT(N17)</f>
        <v>0.47212543554006969</v>
      </c>
      <c r="O21" s="25">
        <f>PRODUCT(O17)</f>
        <v>574</v>
      </c>
      <c r="P21" s="71" t="s">
        <v>21</v>
      </c>
      <c r="Q21" s="72"/>
      <c r="R21" s="73" t="s">
        <v>43</v>
      </c>
      <c r="S21" s="73"/>
      <c r="T21" s="73"/>
      <c r="U21" s="73"/>
      <c r="V21" s="73"/>
      <c r="W21" s="73"/>
      <c r="X21" s="73"/>
      <c r="Y21" s="73"/>
      <c r="Z21" s="73"/>
      <c r="AA21" s="74" t="s">
        <v>35</v>
      </c>
      <c r="AB21" s="74"/>
      <c r="AC21" s="74"/>
      <c r="AD21" s="74"/>
      <c r="AE21" s="75" t="s">
        <v>53</v>
      </c>
      <c r="AF21" s="23"/>
      <c r="AG21" s="24"/>
      <c r="AH21" s="24"/>
      <c r="AI21" s="24"/>
      <c r="AJ21" s="24"/>
      <c r="AK21" s="7"/>
    </row>
    <row r="22" spans="1:37" ht="15" customHeight="1" x14ac:dyDescent="0.2">
      <c r="A22" s="1"/>
      <c r="B22" s="45" t="s">
        <v>18</v>
      </c>
      <c r="C22" s="46"/>
      <c r="D22" s="47"/>
      <c r="E22" s="27"/>
      <c r="F22" s="27"/>
      <c r="G22" s="27"/>
      <c r="H22" s="27"/>
      <c r="I22" s="27"/>
      <c r="J22" s="1"/>
      <c r="K22" s="44"/>
      <c r="L22" s="44"/>
      <c r="M22" s="44"/>
      <c r="N22" s="29"/>
      <c r="O22" s="30"/>
      <c r="P22" s="76" t="s">
        <v>38</v>
      </c>
      <c r="Q22" s="77"/>
      <c r="R22" s="78" t="s">
        <v>45</v>
      </c>
      <c r="S22" s="78"/>
      <c r="T22" s="78"/>
      <c r="U22" s="78"/>
      <c r="V22" s="78"/>
      <c r="W22" s="78"/>
      <c r="X22" s="78"/>
      <c r="Y22" s="78"/>
      <c r="Z22" s="78"/>
      <c r="AA22" s="79" t="s">
        <v>44</v>
      </c>
      <c r="AB22" s="78"/>
      <c r="AC22" s="78"/>
      <c r="AD22" s="79"/>
      <c r="AE22" s="80" t="s">
        <v>52</v>
      </c>
      <c r="AF22" s="23"/>
      <c r="AG22" s="1"/>
      <c r="AH22" s="24"/>
      <c r="AI22" s="24"/>
      <c r="AJ22" s="24"/>
      <c r="AK22" s="7"/>
    </row>
    <row r="23" spans="1:37" ht="15" customHeight="1" x14ac:dyDescent="0.2">
      <c r="A23" s="1"/>
      <c r="B23" s="48" t="s">
        <v>19</v>
      </c>
      <c r="C23" s="49"/>
      <c r="D23" s="50"/>
      <c r="E23" s="31">
        <f>PRODUCT(U17)</f>
        <v>10</v>
      </c>
      <c r="F23" s="31">
        <f t="shared" ref="F23:I23" si="2">PRODUCT(V17)</f>
        <v>0</v>
      </c>
      <c r="G23" s="31">
        <f t="shared" si="2"/>
        <v>15</v>
      </c>
      <c r="H23" s="31">
        <f t="shared" si="2"/>
        <v>4</v>
      </c>
      <c r="I23" s="31">
        <f t="shared" si="2"/>
        <v>41</v>
      </c>
      <c r="J23" s="1"/>
      <c r="K23" s="51">
        <f>PRODUCT((F23+G23)/E23)</f>
        <v>1.5</v>
      </c>
      <c r="L23" s="51">
        <f>PRODUCT(H23/E23)</f>
        <v>0.4</v>
      </c>
      <c r="M23" s="51">
        <f>PRODUCT(I23/E23)</f>
        <v>4.0999999999999996</v>
      </c>
      <c r="N23" s="52">
        <f>PRODUCT(I23/O23)</f>
        <v>0.63076923076923075</v>
      </c>
      <c r="O23" s="25">
        <v>65</v>
      </c>
      <c r="P23" s="76" t="s">
        <v>39</v>
      </c>
      <c r="Q23" s="77"/>
      <c r="R23" s="78" t="s">
        <v>49</v>
      </c>
      <c r="S23" s="78"/>
      <c r="T23" s="78"/>
      <c r="U23" s="78"/>
      <c r="V23" s="78"/>
      <c r="W23" s="78"/>
      <c r="X23" s="78"/>
      <c r="Y23" s="78"/>
      <c r="Z23" s="78"/>
      <c r="AA23" s="79" t="s">
        <v>50</v>
      </c>
      <c r="AB23" s="78"/>
      <c r="AC23" s="78"/>
      <c r="AD23" s="79"/>
      <c r="AE23" s="80" t="s">
        <v>51</v>
      </c>
      <c r="AF23" s="23"/>
      <c r="AG23" s="1"/>
      <c r="AH23" s="24"/>
      <c r="AI23" s="24"/>
      <c r="AJ23" s="24"/>
      <c r="AK23" s="7"/>
    </row>
    <row r="24" spans="1:37" ht="15" customHeight="1" x14ac:dyDescent="0.2">
      <c r="A24" s="1"/>
      <c r="B24" s="53" t="s">
        <v>20</v>
      </c>
      <c r="C24" s="54"/>
      <c r="D24" s="55"/>
      <c r="E24" s="18">
        <f>SUM(E21:E23)</f>
        <v>100</v>
      </c>
      <c r="F24" s="18">
        <f>SUM(F21:F23)</f>
        <v>2</v>
      </c>
      <c r="G24" s="18">
        <f>SUM(G21:G23)</f>
        <v>69</v>
      </c>
      <c r="H24" s="18">
        <f>SUM(H21:H23)</f>
        <v>27</v>
      </c>
      <c r="I24" s="18">
        <f>SUM(I21:I23)</f>
        <v>312</v>
      </c>
      <c r="J24" s="1"/>
      <c r="K24" s="56">
        <f>PRODUCT((F24+G24)/E24)</f>
        <v>0.71</v>
      </c>
      <c r="L24" s="56">
        <f>PRODUCT(H24/E24)</f>
        <v>0.27</v>
      </c>
      <c r="M24" s="56">
        <f>PRODUCT(I24/E24)</f>
        <v>3.12</v>
      </c>
      <c r="N24" s="32">
        <f>PRODUCT(I24/O24)</f>
        <v>0.48826291079812206</v>
      </c>
      <c r="O24" s="25">
        <f>SUM(O21:O23)</f>
        <v>639</v>
      </c>
      <c r="P24" s="81" t="s">
        <v>22</v>
      </c>
      <c r="Q24" s="82"/>
      <c r="R24" s="83" t="s">
        <v>49</v>
      </c>
      <c r="S24" s="83"/>
      <c r="T24" s="83"/>
      <c r="U24" s="83"/>
      <c r="V24" s="83"/>
      <c r="W24" s="83"/>
      <c r="X24" s="83"/>
      <c r="Y24" s="83"/>
      <c r="Z24" s="83"/>
      <c r="AA24" s="84" t="s">
        <v>50</v>
      </c>
      <c r="AB24" s="83"/>
      <c r="AC24" s="83"/>
      <c r="AD24" s="84"/>
      <c r="AE24" s="85" t="s">
        <v>51</v>
      </c>
      <c r="AF24" s="23"/>
      <c r="AG24" s="1"/>
      <c r="AH24" s="8"/>
      <c r="AI24" s="8"/>
      <c r="AJ24" s="8"/>
      <c r="AK24" s="7"/>
    </row>
    <row r="25" spans="1:37" ht="15" customHeight="1" x14ac:dyDescent="0.25">
      <c r="A25" s="1"/>
      <c r="B25" s="37"/>
      <c r="C25" s="37"/>
      <c r="D25" s="37"/>
      <c r="E25" s="37"/>
      <c r="F25" s="37"/>
      <c r="G25" s="37"/>
      <c r="H25" s="37"/>
      <c r="I25" s="37"/>
      <c r="J25" s="1"/>
      <c r="K25" s="37"/>
      <c r="L25" s="37"/>
      <c r="M25" s="37"/>
      <c r="N25" s="36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1"/>
      <c r="AH25" s="24"/>
      <c r="AI25" s="24"/>
      <c r="AJ25" s="24"/>
      <c r="AK25" s="7"/>
    </row>
    <row r="26" spans="1:37" ht="15" customHeight="1" x14ac:dyDescent="0.25">
      <c r="A26" s="1"/>
      <c r="B26" s="1" t="s">
        <v>36</v>
      </c>
      <c r="C26" s="1"/>
      <c r="D26" s="1" t="s">
        <v>57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25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25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 t="s">
        <v>41</v>
      </c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1"/>
      <c r="Q68" s="39"/>
      <c r="R68" s="1"/>
      <c r="S68" s="1"/>
      <c r="T68" s="25"/>
      <c r="U68" s="25"/>
      <c r="V68" s="5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9"/>
      <c r="O69" s="25"/>
      <c r="P69" s="1"/>
      <c r="Q69" s="39"/>
      <c r="R69" s="1"/>
      <c r="S69" s="1"/>
      <c r="T69" s="25"/>
      <c r="U69" s="25"/>
      <c r="V69" s="57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9"/>
      <c r="O70" s="25"/>
      <c r="P70" s="1"/>
      <c r="Q70" s="39"/>
      <c r="R70" s="1"/>
      <c r="S70" s="1"/>
      <c r="T70" s="25"/>
      <c r="U70" s="25"/>
      <c r="V70" s="57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9"/>
      <c r="O71" s="25"/>
      <c r="P71" s="1"/>
      <c r="Q71" s="39"/>
      <c r="R71" s="1"/>
      <c r="S71" s="1"/>
      <c r="T71" s="25"/>
      <c r="U71" s="25"/>
      <c r="V71" s="57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9"/>
      <c r="O72" s="25"/>
      <c r="P72" s="1"/>
      <c r="Q72" s="39"/>
      <c r="R72" s="1"/>
      <c r="S72" s="1"/>
      <c r="T72" s="25"/>
      <c r="U72" s="25"/>
      <c r="V72" s="57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7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7"/>
      <c r="AG79" s="8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9"/>
      <c r="M80" s="59"/>
      <c r="N80" s="59"/>
      <c r="O80" s="38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7"/>
      <c r="AG80" s="8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9"/>
      <c r="M81" s="59"/>
      <c r="N81" s="59"/>
      <c r="O81" s="38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7"/>
      <c r="AG81" s="8"/>
    </row>
    <row r="82" spans="2:33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59"/>
      <c r="M82" s="59"/>
      <c r="N82" s="59"/>
      <c r="O82" s="38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7"/>
      <c r="AG82" s="8"/>
    </row>
    <row r="83" spans="2:33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59"/>
      <c r="M83" s="59"/>
      <c r="N83" s="59"/>
      <c r="O83" s="38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7"/>
      <c r="AG83" s="8"/>
    </row>
  </sheetData>
  <sortState ref="B15:AE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2022-10-04T16:55:24Z</dcterms:modified>
</cp:coreProperties>
</file>